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햇살의집 예산및 결산서\"/>
    </mc:Choice>
  </mc:AlternateContent>
  <bookViews>
    <workbookView xWindow="0" yWindow="0" windowWidth="28800" windowHeight="12195"/>
  </bookViews>
  <sheets>
    <sheet name="2024예산 " sheetId="5" r:id="rId1"/>
  </sheets>
  <definedNames>
    <definedName name="_xlnm.Print_Area" localSheetId="0">'2024예산 '!$A$1:$K$23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3" i="5" l="1"/>
  <c r="J23" i="5"/>
  <c r="C23" i="5"/>
  <c r="F23" i="5" s="1"/>
  <c r="K22" i="5"/>
  <c r="J22" i="5"/>
  <c r="F22" i="5"/>
  <c r="E22" i="5"/>
  <c r="K21" i="5"/>
  <c r="J21" i="5"/>
  <c r="F21" i="5"/>
  <c r="E21" i="5"/>
  <c r="K20" i="5"/>
  <c r="J20" i="5"/>
  <c r="F20" i="5"/>
  <c r="E20" i="5"/>
  <c r="K19" i="5"/>
  <c r="J19" i="5"/>
  <c r="F19" i="5"/>
  <c r="E19" i="5"/>
  <c r="K18" i="5"/>
  <c r="J18" i="5"/>
  <c r="F18" i="5"/>
  <c r="E18" i="5"/>
  <c r="K17" i="5"/>
  <c r="J17" i="5"/>
  <c r="F17" i="5"/>
  <c r="E17" i="5"/>
  <c r="K16" i="5"/>
  <c r="J16" i="5"/>
  <c r="F16" i="5"/>
  <c r="E16" i="5"/>
  <c r="K15" i="5"/>
  <c r="J15" i="5"/>
  <c r="F15" i="5"/>
  <c r="E15" i="5"/>
  <c r="K14" i="5"/>
  <c r="J14" i="5"/>
  <c r="F14" i="5"/>
  <c r="E14" i="5"/>
  <c r="K13" i="5"/>
  <c r="J13" i="5"/>
  <c r="F13" i="5"/>
  <c r="E13" i="5"/>
  <c r="K12" i="5"/>
  <c r="J12" i="5"/>
  <c r="F12" i="5"/>
  <c r="E12" i="5"/>
  <c r="K11" i="5"/>
  <c r="J11" i="5"/>
  <c r="F11" i="5"/>
  <c r="E11" i="5"/>
  <c r="K10" i="5"/>
  <c r="J10" i="5"/>
  <c r="F10" i="5"/>
  <c r="E10" i="5"/>
  <c r="K9" i="5"/>
  <c r="J9" i="5"/>
  <c r="F9" i="5"/>
  <c r="E9" i="5"/>
  <c r="K8" i="5"/>
  <c r="J8" i="5"/>
  <c r="F8" i="5"/>
  <c r="C8" i="5"/>
  <c r="E8" i="5" s="1"/>
  <c r="K7" i="5"/>
  <c r="J7" i="5"/>
  <c r="F7" i="5"/>
  <c r="E7" i="5"/>
  <c r="K6" i="5"/>
  <c r="J6" i="5"/>
  <c r="F6" i="5"/>
  <c r="E6" i="5"/>
  <c r="K5" i="5"/>
  <c r="J5" i="5"/>
  <c r="C5" i="5"/>
  <c r="E5" i="5" s="1"/>
  <c r="K4" i="5"/>
  <c r="I4" i="5"/>
  <c r="J4" i="5" s="1"/>
  <c r="H4" i="5"/>
  <c r="D4" i="5"/>
  <c r="F5" i="5" l="1"/>
  <c r="C4" i="5"/>
  <c r="H24" i="5" s="1"/>
  <c r="E4" i="5"/>
  <c r="E23" i="5"/>
  <c r="F4" i="5" l="1"/>
</calcChain>
</file>

<file path=xl/sharedStrings.xml><?xml version="1.0" encoding="utf-8"?>
<sst xmlns="http://schemas.openxmlformats.org/spreadsheetml/2006/main" count="54" uniqueCount="42">
  <si>
    <t>후원금(이월금)</t>
  </si>
  <si>
    <t>복지수당</t>
  </si>
  <si>
    <t>치료회복사업</t>
  </si>
  <si>
    <t>생계비</t>
  </si>
  <si>
    <t>직업훈련비</t>
  </si>
  <si>
    <t>사회보험</t>
  </si>
  <si>
    <t>퇴직금</t>
  </si>
  <si>
    <t>운영비</t>
  </si>
  <si>
    <t>기능보강</t>
  </si>
  <si>
    <r>
      <rPr>
        <b/>
        <sz val="20"/>
        <color rgb="FFFF0000"/>
        <rFont val="바탕"/>
        <family val="1"/>
        <charset val="129"/>
      </rPr>
      <t xml:space="preserve">            2024년도 </t>
    </r>
    <r>
      <rPr>
        <b/>
        <sz val="20"/>
        <rFont val="바탕"/>
        <family val="1"/>
        <charset val="129"/>
      </rPr>
      <t xml:space="preserve"> 속초YWCA 햇살의 집 예산 </t>
    </r>
    <r>
      <rPr>
        <b/>
        <sz val="12"/>
        <rFont val="바탕"/>
        <family val="1"/>
        <charset val="129"/>
      </rPr>
      <t>(세입,세출 총괄표)                  2024. 1. 1 - 12.31</t>
    </r>
    <phoneticPr fontId="2" type="noConversion"/>
  </si>
  <si>
    <t>세      입</t>
    <phoneticPr fontId="9" type="noConversion"/>
  </si>
  <si>
    <t xml:space="preserve"> 세      출</t>
    <phoneticPr fontId="9" type="noConversion"/>
  </si>
  <si>
    <t>과   목</t>
    <phoneticPr fontId="9" type="noConversion"/>
  </si>
  <si>
    <t>2024년도            예 산 액</t>
    <phoneticPr fontId="9" type="noConversion"/>
  </si>
  <si>
    <t>2023년도            예 산 액</t>
    <phoneticPr fontId="9" type="noConversion"/>
  </si>
  <si>
    <t>증   감</t>
    <phoneticPr fontId="9" type="noConversion"/>
  </si>
  <si>
    <t>대비(%)</t>
    <phoneticPr fontId="9" type="noConversion"/>
  </si>
  <si>
    <t>총   계</t>
    <phoneticPr fontId="9" type="noConversion"/>
  </si>
  <si>
    <t>운영비(이월금)</t>
  </si>
  <si>
    <t>급여</t>
    <phoneticPr fontId="2" type="noConversion"/>
  </si>
  <si>
    <t>복지수당</t>
    <phoneticPr fontId="2" type="noConversion"/>
  </si>
  <si>
    <t>사업비(이월금)</t>
  </si>
  <si>
    <t>국비 운영지원</t>
  </si>
  <si>
    <t>시설운영 및 
난방비지원</t>
  </si>
  <si>
    <t>업무추진비</t>
    <phoneticPr fontId="2" type="noConversion"/>
  </si>
  <si>
    <t>여성권익증진시설
처우개선</t>
  </si>
  <si>
    <t>사업운영비</t>
    <phoneticPr fontId="2" type="noConversion"/>
  </si>
  <si>
    <t>자립지원금</t>
  </si>
  <si>
    <t>자립지원금</t>
    <phoneticPr fontId="2" type="noConversion"/>
  </si>
  <si>
    <t>의료비</t>
  </si>
  <si>
    <t>의료비</t>
    <phoneticPr fontId="2" type="noConversion"/>
  </si>
  <si>
    <t>비지정후원금</t>
  </si>
  <si>
    <t>비지정후원</t>
    <phoneticPr fontId="2" type="noConversion"/>
  </si>
  <si>
    <t>강원공동모금회</t>
  </si>
  <si>
    <t>월드비전자립지원</t>
    <phoneticPr fontId="2" type="noConversion"/>
  </si>
  <si>
    <t>법인전입금</t>
  </si>
  <si>
    <t>기타공모사업비</t>
    <phoneticPr fontId="2" type="noConversion"/>
  </si>
  <si>
    <t>잡수입</t>
  </si>
  <si>
    <t>잡지출</t>
    <phoneticPr fontId="2" type="noConversion"/>
  </si>
  <si>
    <t>기타예금이자</t>
  </si>
  <si>
    <t>예비비및반환금</t>
    <phoneticPr fontId="2" type="noConversion"/>
  </si>
  <si>
    <t>예산서 동일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</si>
</sst>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[Red]\▲#,##0;#,##0"/>
    <numFmt numFmtId="177" formatCode="[Red]\▲#,##0;#,##0;&quot;변동없음&quot;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name val="바탕"/>
      <family val="1"/>
      <charset val="129"/>
    </font>
    <font>
      <sz val="11"/>
      <name val="돋움"/>
      <family val="3"/>
      <charset val="129"/>
    </font>
    <font>
      <b/>
      <sz val="11"/>
      <name val="바탕"/>
      <family val="1"/>
      <charset val="129"/>
    </font>
    <font>
      <sz val="11"/>
      <color theme="1"/>
      <name val="바탕"/>
      <family val="1"/>
      <charset val="129"/>
    </font>
    <font>
      <sz val="11"/>
      <name val="바탕"/>
      <family val="1"/>
      <charset val="129"/>
    </font>
    <font>
      <sz val="10"/>
      <color theme="1"/>
      <name val="바탕"/>
      <family val="1"/>
      <charset val="129"/>
    </font>
    <font>
      <sz val="8"/>
      <name val="돋움"/>
      <family val="3"/>
      <charset val="129"/>
    </font>
    <font>
      <b/>
      <sz val="11"/>
      <color theme="1"/>
      <name val="바탕"/>
      <family val="1"/>
      <charset val="129"/>
    </font>
    <font>
      <b/>
      <sz val="20"/>
      <name val="바탕"/>
      <family val="1"/>
      <charset val="129"/>
    </font>
    <font>
      <b/>
      <sz val="20"/>
      <color rgb="FFFF0000"/>
      <name val="바탕"/>
      <family val="1"/>
      <charset val="129"/>
    </font>
    <font>
      <b/>
      <sz val="12"/>
      <name val="바탕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4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71">
    <xf numFmtId="0" fontId="0" fillId="0" borderId="0" xfId="0">
      <alignment vertical="center"/>
    </xf>
    <xf numFmtId="0" fontId="3" fillId="0" borderId="8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41" fontId="10" fillId="3" borderId="8" xfId="1" applyFont="1" applyFill="1" applyBorder="1">
      <alignment vertical="center"/>
    </xf>
    <xf numFmtId="41" fontId="7" fillId="0" borderId="2" xfId="3" applyFont="1" applyFill="1" applyBorder="1" applyAlignment="1">
      <alignment horizontal="right" vertical="center"/>
    </xf>
    <xf numFmtId="41" fontId="7" fillId="2" borderId="2" xfId="1" applyFont="1" applyFill="1" applyBorder="1" applyAlignment="1">
      <alignment horizontal="right" vertical="center"/>
    </xf>
    <xf numFmtId="176" fontId="5" fillId="3" borderId="9" xfId="0" applyNumberFormat="1" applyFont="1" applyFill="1" applyBorder="1" applyAlignment="1">
      <alignment horizontal="right" vertical="center"/>
    </xf>
    <xf numFmtId="41" fontId="7" fillId="0" borderId="2" xfId="1" applyFont="1" applyFill="1" applyBorder="1">
      <alignment vertical="center"/>
    </xf>
    <xf numFmtId="41" fontId="7" fillId="0" borderId="1" xfId="1" applyFont="1" applyFill="1" applyBorder="1">
      <alignment vertical="center"/>
    </xf>
    <xf numFmtId="0" fontId="6" fillId="0" borderId="3" xfId="0" applyFont="1" applyBorder="1" applyAlignment="1">
      <alignment horizontal="center" vertical="center"/>
    </xf>
    <xf numFmtId="41" fontId="7" fillId="0" borderId="2" xfId="0" applyNumberFormat="1" applyFont="1" applyBorder="1" applyAlignment="1">
      <alignment horizontal="center" vertical="center"/>
    </xf>
    <xf numFmtId="41" fontId="5" fillId="4" borderId="8" xfId="2" applyNumberFormat="1" applyFont="1" applyFill="1" applyBorder="1" applyAlignment="1">
      <alignment horizontal="right" vertical="center"/>
    </xf>
    <xf numFmtId="41" fontId="7" fillId="0" borderId="2" xfId="1" applyFont="1" applyBorder="1">
      <alignment vertical="center"/>
    </xf>
    <xf numFmtId="41" fontId="7" fillId="2" borderId="2" xfId="0" applyNumberFormat="1" applyFont="1" applyFill="1" applyBorder="1" applyAlignment="1">
      <alignment horizontal="right" vertical="center"/>
    </xf>
    <xf numFmtId="41" fontId="7" fillId="0" borderId="7" xfId="1" applyFont="1" applyFill="1" applyBorder="1" applyAlignment="1">
      <alignment horizontal="center" vertical="center"/>
    </xf>
    <xf numFmtId="41" fontId="7" fillId="2" borderId="2" xfId="3" applyFont="1" applyFill="1" applyBorder="1" applyAlignment="1">
      <alignment horizontal="right" vertical="center"/>
    </xf>
    <xf numFmtId="41" fontId="7" fillId="2" borderId="5" xfId="0" applyNumberFormat="1" applyFont="1" applyFill="1" applyBorder="1" applyAlignment="1">
      <alignment horizontal="right" vertical="center"/>
    </xf>
    <xf numFmtId="0" fontId="6" fillId="0" borderId="12" xfId="0" applyFont="1" applyBorder="1" applyAlignment="1">
      <alignment horizontal="center" vertical="center"/>
    </xf>
    <xf numFmtId="41" fontId="7" fillId="0" borderId="1" xfId="3" applyFont="1" applyFill="1" applyBorder="1" applyAlignment="1">
      <alignment horizontal="right"/>
    </xf>
    <xf numFmtId="0" fontId="6" fillId="0" borderId="4" xfId="0" applyFont="1" applyBorder="1" applyAlignment="1">
      <alignment horizontal="centerContinuous" vertical="center"/>
    </xf>
    <xf numFmtId="0" fontId="11" fillId="0" borderId="6" xfId="2" applyFont="1" applyBorder="1" applyAlignment="1">
      <alignment horizontal="center" vertical="center"/>
    </xf>
    <xf numFmtId="0" fontId="11" fillId="0" borderId="15" xfId="2" applyFont="1" applyBorder="1" applyAlignment="1">
      <alignment horizontal="center" vertical="center"/>
    </xf>
    <xf numFmtId="0" fontId="11" fillId="0" borderId="16" xfId="2" applyFont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5" fillId="5" borderId="15" xfId="0" applyFont="1" applyFill="1" applyBorder="1" applyAlignment="1">
      <alignment horizontal="center" vertical="center"/>
    </xf>
    <xf numFmtId="0" fontId="5" fillId="5" borderId="16" xfId="0" applyFont="1" applyFill="1" applyBorder="1" applyAlignment="1">
      <alignment horizontal="center" vertical="center"/>
    </xf>
    <xf numFmtId="0" fontId="0" fillId="0" borderId="0" xfId="0" applyAlignment="1"/>
    <xf numFmtId="0" fontId="5" fillId="0" borderId="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/>
    </xf>
    <xf numFmtId="0" fontId="5" fillId="4" borderId="17" xfId="0" applyFont="1" applyFill="1" applyBorder="1" applyAlignment="1">
      <alignment horizontal="center" vertical="center"/>
    </xf>
    <xf numFmtId="177" fontId="5" fillId="3" borderId="9" xfId="2" applyNumberFormat="1" applyFont="1" applyFill="1" applyBorder="1" applyAlignment="1">
      <alignment horizontal="right" vertical="center"/>
    </xf>
    <xf numFmtId="176" fontId="5" fillId="3" borderId="16" xfId="0" applyNumberFormat="1" applyFont="1" applyFill="1" applyBorder="1" applyAlignment="1">
      <alignment horizontal="right" vertical="center"/>
    </xf>
    <xf numFmtId="177" fontId="5" fillId="3" borderId="8" xfId="2" applyNumberFormat="1" applyFont="1" applyFill="1" applyBorder="1" applyAlignment="1">
      <alignment horizontal="right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177" fontId="7" fillId="0" borderId="5" xfId="2" applyNumberFormat="1" applyFont="1" applyFill="1" applyBorder="1" applyAlignment="1">
      <alignment horizontal="right" vertical="center"/>
    </xf>
    <xf numFmtId="176" fontId="7" fillId="0" borderId="11" xfId="0" applyNumberFormat="1" applyFont="1" applyFill="1" applyBorder="1" applyAlignment="1">
      <alignment horizontal="right" vertical="center"/>
    </xf>
    <xf numFmtId="177" fontId="7" fillId="2" borderId="5" xfId="2" applyNumberFormat="1" applyFont="1" applyFill="1" applyBorder="1" applyAlignment="1">
      <alignment horizontal="right" vertical="center"/>
    </xf>
    <xf numFmtId="176" fontId="7" fillId="2" borderId="11" xfId="0" applyNumberFormat="1" applyFont="1" applyFill="1" applyBorder="1" applyAlignment="1">
      <alignment horizontal="right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176" fontId="7" fillId="0" borderId="20" xfId="0" applyNumberFormat="1" applyFont="1" applyFill="1" applyBorder="1" applyAlignment="1">
      <alignment horizontal="right" vertical="center"/>
    </xf>
    <xf numFmtId="177" fontId="7" fillId="2" borderId="2" xfId="2" applyNumberFormat="1" applyFont="1" applyFill="1" applyBorder="1" applyAlignment="1">
      <alignment horizontal="right" vertical="center"/>
    </xf>
    <xf numFmtId="176" fontId="7" fillId="2" borderId="20" xfId="0" applyNumberFormat="1" applyFont="1" applyFill="1" applyBorder="1" applyAlignment="1">
      <alignment horizontal="right" vertical="center"/>
    </xf>
    <xf numFmtId="0" fontId="6" fillId="0" borderId="4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177" fontId="7" fillId="0" borderId="2" xfId="2" applyNumberFormat="1" applyFont="1" applyFill="1" applyBorder="1" applyAlignment="1">
      <alignment horizontal="right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Continuous" vertical="center"/>
    </xf>
    <xf numFmtId="0" fontId="8" fillId="0" borderId="19" xfId="0" applyFont="1" applyBorder="1" applyAlignment="1">
      <alignment horizontal="centerContinuous" vertical="center"/>
    </xf>
    <xf numFmtId="41" fontId="7" fillId="2" borderId="19" xfId="1" applyFont="1" applyFill="1" applyBorder="1" applyAlignment="1">
      <alignment horizontal="right" vertical="center"/>
    </xf>
    <xf numFmtId="0" fontId="8" fillId="0" borderId="3" xfId="0" applyFont="1" applyBorder="1" applyAlignment="1">
      <alignment horizontal="center" vertical="center"/>
    </xf>
    <xf numFmtId="0" fontId="6" fillId="0" borderId="19" xfId="0" applyFont="1" applyBorder="1" applyAlignment="1">
      <alignment horizontal="centerContinuous" vertical="center"/>
    </xf>
    <xf numFmtId="0" fontId="7" fillId="0" borderId="19" xfId="0" applyFont="1" applyBorder="1" applyAlignment="1">
      <alignment horizontal="center" vertical="center" wrapText="1" shrinkToFit="1"/>
    </xf>
    <xf numFmtId="0" fontId="8" fillId="0" borderId="4" xfId="2" applyFont="1" applyFill="1" applyBorder="1" applyAlignment="1">
      <alignment horizontal="centerContinuous" vertical="center" wrapText="1" shrinkToFit="1"/>
    </xf>
    <xf numFmtId="0" fontId="8" fillId="0" borderId="19" xfId="2" applyFont="1" applyFill="1" applyBorder="1" applyAlignment="1">
      <alignment horizontal="centerContinuous" vertical="center" wrapText="1" shrinkToFit="1"/>
    </xf>
    <xf numFmtId="177" fontId="6" fillId="0" borderId="2" xfId="0" applyNumberFormat="1" applyFont="1" applyBorder="1" applyAlignment="1">
      <alignment horizontal="right" vertical="center"/>
    </xf>
    <xf numFmtId="0" fontId="6" fillId="0" borderId="20" xfId="0" applyFont="1" applyBorder="1" applyAlignment="1">
      <alignment horizontal="right" vertical="center"/>
    </xf>
    <xf numFmtId="0" fontId="8" fillId="0" borderId="13" xfId="2" applyFont="1" applyFill="1" applyBorder="1" applyAlignment="1">
      <alignment horizontal="center" vertical="center" wrapText="1" shrinkToFit="1"/>
    </xf>
    <xf numFmtId="0" fontId="8" fillId="0" borderId="21" xfId="2" applyFont="1" applyFill="1" applyBorder="1" applyAlignment="1">
      <alignment horizontal="center" vertical="center" wrapText="1" shrinkToFit="1"/>
    </xf>
    <xf numFmtId="177" fontId="7" fillId="0" borderId="1" xfId="2" applyNumberFormat="1" applyFont="1" applyFill="1" applyBorder="1" applyAlignment="1">
      <alignment horizontal="right" vertical="center"/>
    </xf>
    <xf numFmtId="176" fontId="7" fillId="0" borderId="22" xfId="0" applyNumberFormat="1" applyFont="1" applyFill="1" applyBorder="1" applyAlignment="1">
      <alignment horizontal="right" vertical="center"/>
    </xf>
    <xf numFmtId="0" fontId="7" fillId="0" borderId="21" xfId="0" applyFont="1" applyBorder="1" applyAlignment="1">
      <alignment horizontal="center" vertical="center" wrapText="1" shrinkToFit="1"/>
    </xf>
    <xf numFmtId="41" fontId="0" fillId="0" borderId="0" xfId="0" applyNumberFormat="1">
      <alignment vertical="center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"/>
  <sheetViews>
    <sheetView tabSelected="1" view="pageBreakPreview" zoomScaleNormal="100" zoomScaleSheetLayoutView="100" workbookViewId="0">
      <selection activeCell="M9" sqref="M9"/>
    </sheetView>
  </sheetViews>
  <sheetFormatPr defaultRowHeight="16.5" x14ac:dyDescent="0.3"/>
  <cols>
    <col min="1" max="1" width="8" customWidth="1"/>
    <col min="2" max="2" width="6.875" customWidth="1"/>
    <col min="3" max="4" width="14.875" customWidth="1"/>
    <col min="5" max="5" width="14.375" customWidth="1"/>
    <col min="6" max="6" width="7.375" customWidth="1"/>
    <col min="7" max="8" width="14.75" customWidth="1"/>
    <col min="9" max="9" width="14.875" customWidth="1"/>
    <col min="10" max="10" width="13.125" customWidth="1"/>
    <col min="11" max="11" width="6.25" customWidth="1"/>
  </cols>
  <sheetData>
    <row r="1" spans="1:11" ht="35.25" customHeight="1" thickBot="1" x14ac:dyDescent="0.35">
      <c r="A1" s="21" t="s">
        <v>9</v>
      </c>
      <c r="B1" s="22"/>
      <c r="C1" s="22"/>
      <c r="D1" s="22"/>
      <c r="E1" s="22"/>
      <c r="F1" s="22"/>
      <c r="G1" s="22"/>
      <c r="H1" s="22"/>
      <c r="I1" s="22"/>
      <c r="J1" s="22"/>
      <c r="K1" s="23"/>
    </row>
    <row r="2" spans="1:11" s="27" customFormat="1" ht="21.75" customHeight="1" thickBot="1" x14ac:dyDescent="0.35">
      <c r="A2" s="24" t="s">
        <v>10</v>
      </c>
      <c r="B2" s="25"/>
      <c r="C2" s="25"/>
      <c r="D2" s="25"/>
      <c r="E2" s="25"/>
      <c r="F2" s="26"/>
      <c r="G2" s="24" t="s">
        <v>11</v>
      </c>
      <c r="H2" s="25"/>
      <c r="I2" s="25"/>
      <c r="J2" s="25"/>
      <c r="K2" s="26"/>
    </row>
    <row r="3" spans="1:11" s="27" customFormat="1" ht="28.5" customHeight="1" thickBot="1" x14ac:dyDescent="0.35">
      <c r="A3" s="28" t="s">
        <v>12</v>
      </c>
      <c r="B3" s="29"/>
      <c r="C3" s="1" t="s">
        <v>13</v>
      </c>
      <c r="D3" s="1" t="s">
        <v>14</v>
      </c>
      <c r="E3" s="30" t="s">
        <v>15</v>
      </c>
      <c r="F3" s="31" t="s">
        <v>16</v>
      </c>
      <c r="G3" s="2" t="s">
        <v>12</v>
      </c>
      <c r="H3" s="1" t="s">
        <v>13</v>
      </c>
      <c r="I3" s="1" t="s">
        <v>14</v>
      </c>
      <c r="J3" s="30" t="s">
        <v>15</v>
      </c>
      <c r="K3" s="31" t="s">
        <v>16</v>
      </c>
    </row>
    <row r="4" spans="1:11" s="27" customFormat="1" ht="20.25" customHeight="1" thickBot="1" x14ac:dyDescent="0.35">
      <c r="A4" s="32" t="s">
        <v>17</v>
      </c>
      <c r="B4" s="33"/>
      <c r="C4" s="12">
        <f>SUM(C5:C23)</f>
        <v>380986000</v>
      </c>
      <c r="D4" s="12">
        <f>SUM(D5:D23)</f>
        <v>366759666</v>
      </c>
      <c r="E4" s="34">
        <f t="shared" ref="E4" si="0">SUM(D4-C4)</f>
        <v>-14226334</v>
      </c>
      <c r="F4" s="35">
        <f t="shared" ref="F4:F23" si="1">ROUND(D4/C4*100-100,0)</f>
        <v>-4</v>
      </c>
      <c r="G4" s="3" t="s">
        <v>17</v>
      </c>
      <c r="H4" s="4">
        <f>SUM(H5:H23)</f>
        <v>380986000</v>
      </c>
      <c r="I4" s="4">
        <f>SUM(I5:I23)</f>
        <v>366759666</v>
      </c>
      <c r="J4" s="36">
        <f>SUM(I4-H4)</f>
        <v>-14226334</v>
      </c>
      <c r="K4" s="7">
        <f>ROUND(I4/H4*100-100,0)</f>
        <v>-4</v>
      </c>
    </row>
    <row r="5" spans="1:11" s="27" customFormat="1" ht="18" customHeight="1" x14ac:dyDescent="0.3">
      <c r="A5" s="37" t="s">
        <v>18</v>
      </c>
      <c r="B5" s="38"/>
      <c r="C5" s="17">
        <f>7403155</f>
        <v>7403155</v>
      </c>
      <c r="D5" s="17">
        <v>771589</v>
      </c>
      <c r="E5" s="39">
        <f>SUM(D5-C5)</f>
        <v>-6631566</v>
      </c>
      <c r="F5" s="40">
        <f t="shared" si="1"/>
        <v>-90</v>
      </c>
      <c r="G5" s="18" t="s">
        <v>19</v>
      </c>
      <c r="H5" s="13">
        <v>215379900</v>
      </c>
      <c r="I5" s="13">
        <v>211500700</v>
      </c>
      <c r="J5" s="41">
        <f>SUM(I5-H5)</f>
        <v>-3879200</v>
      </c>
      <c r="K5" s="42">
        <f>ROUND(I5/H5*100-100,0)</f>
        <v>-2</v>
      </c>
    </row>
    <row r="6" spans="1:11" s="27" customFormat="1" ht="18" customHeight="1" x14ac:dyDescent="0.3">
      <c r="A6" s="43" t="s">
        <v>0</v>
      </c>
      <c r="B6" s="44"/>
      <c r="C6" s="6">
        <v>280947</v>
      </c>
      <c r="D6" s="6">
        <v>1393341</v>
      </c>
      <c r="E6" s="39">
        <f t="shared" ref="E6:E7" si="2">SUM(D6-C6)</f>
        <v>1112394</v>
      </c>
      <c r="F6" s="45">
        <f t="shared" si="1"/>
        <v>396</v>
      </c>
      <c r="G6" s="10" t="s">
        <v>20</v>
      </c>
      <c r="H6" s="11">
        <v>10610000</v>
      </c>
      <c r="I6" s="11">
        <v>11640000</v>
      </c>
      <c r="J6" s="46">
        <f t="shared" ref="J6:J9" si="3">SUM(I6-H6)</f>
        <v>1030000</v>
      </c>
      <c r="K6" s="47">
        <f t="shared" ref="K6:K23" si="4">ROUND(I6/H6*100-100,0)</f>
        <v>10</v>
      </c>
    </row>
    <row r="7" spans="1:11" s="27" customFormat="1" ht="18" customHeight="1" x14ac:dyDescent="0.3">
      <c r="A7" s="48" t="s">
        <v>21</v>
      </c>
      <c r="B7" s="49"/>
      <c r="C7" s="6">
        <v>303630</v>
      </c>
      <c r="D7" s="6">
        <v>1046356</v>
      </c>
      <c r="E7" s="39">
        <f t="shared" si="2"/>
        <v>742726</v>
      </c>
      <c r="F7" s="45">
        <f t="shared" si="1"/>
        <v>245</v>
      </c>
      <c r="G7" s="10" t="s">
        <v>5</v>
      </c>
      <c r="H7" s="13">
        <v>20041990</v>
      </c>
      <c r="I7" s="13">
        <v>20604410</v>
      </c>
      <c r="J7" s="46">
        <f t="shared" si="3"/>
        <v>562420</v>
      </c>
      <c r="K7" s="47">
        <f t="shared" si="4"/>
        <v>3</v>
      </c>
    </row>
    <row r="8" spans="1:11" s="27" customFormat="1" ht="18" customHeight="1" x14ac:dyDescent="0.3">
      <c r="A8" s="48" t="s">
        <v>22</v>
      </c>
      <c r="B8" s="49"/>
      <c r="C8" s="6">
        <f>227461000+10665000</f>
        <v>238126000</v>
      </c>
      <c r="D8" s="6">
        <v>227216000</v>
      </c>
      <c r="E8" s="39">
        <f t="shared" ref="E8:E19" si="5">SUM(D8-C8)</f>
        <v>-10910000</v>
      </c>
      <c r="F8" s="45">
        <f t="shared" si="1"/>
        <v>-5</v>
      </c>
      <c r="G8" s="10" t="s">
        <v>6</v>
      </c>
      <c r="H8" s="13">
        <v>17668340</v>
      </c>
      <c r="I8" s="13">
        <v>17212090</v>
      </c>
      <c r="J8" s="46">
        <f t="shared" si="3"/>
        <v>-456250</v>
      </c>
      <c r="K8" s="47">
        <f t="shared" si="4"/>
        <v>-3</v>
      </c>
    </row>
    <row r="9" spans="1:11" s="27" customFormat="1" ht="24.75" customHeight="1" x14ac:dyDescent="0.3">
      <c r="A9" s="50" t="s">
        <v>23</v>
      </c>
      <c r="B9" s="51"/>
      <c r="C9" s="6">
        <v>17000000</v>
      </c>
      <c r="D9" s="6">
        <v>17000000</v>
      </c>
      <c r="E9" s="39">
        <f t="shared" si="5"/>
        <v>0</v>
      </c>
      <c r="F9" s="45">
        <f t="shared" si="1"/>
        <v>0</v>
      </c>
      <c r="G9" s="10" t="s">
        <v>24</v>
      </c>
      <c r="H9" s="11">
        <v>220000</v>
      </c>
      <c r="I9" s="11">
        <v>128000</v>
      </c>
      <c r="J9" s="46">
        <f t="shared" si="3"/>
        <v>-92000</v>
      </c>
      <c r="K9" s="47">
        <f t="shared" si="4"/>
        <v>-42</v>
      </c>
    </row>
    <row r="10" spans="1:11" s="27" customFormat="1" ht="24.75" customHeight="1" x14ac:dyDescent="0.3">
      <c r="A10" s="50" t="s">
        <v>25</v>
      </c>
      <c r="B10" s="51"/>
      <c r="C10" s="14">
        <v>27570000</v>
      </c>
      <c r="D10" s="14">
        <v>26646380</v>
      </c>
      <c r="E10" s="39">
        <f t="shared" si="5"/>
        <v>-923620</v>
      </c>
      <c r="F10" s="45">
        <f t="shared" si="1"/>
        <v>-3</v>
      </c>
      <c r="G10" s="10" t="s">
        <v>7</v>
      </c>
      <c r="H10" s="11">
        <v>29780170</v>
      </c>
      <c r="I10" s="11">
        <v>26498567</v>
      </c>
      <c r="J10" s="46">
        <f t="shared" ref="J10" si="6">SUM(I10-H10)</f>
        <v>-3281603</v>
      </c>
      <c r="K10" s="47">
        <f t="shared" si="4"/>
        <v>-11</v>
      </c>
    </row>
    <row r="11" spans="1:11" s="27" customFormat="1" ht="18" customHeight="1" x14ac:dyDescent="0.3">
      <c r="A11" s="48" t="s">
        <v>1</v>
      </c>
      <c r="B11" s="49"/>
      <c r="C11" s="14">
        <v>10610000</v>
      </c>
      <c r="D11" s="14">
        <v>11640000</v>
      </c>
      <c r="E11" s="39">
        <f t="shared" si="5"/>
        <v>1030000</v>
      </c>
      <c r="F11" s="45">
        <f t="shared" si="1"/>
        <v>10</v>
      </c>
      <c r="G11" s="10" t="s">
        <v>26</v>
      </c>
      <c r="H11" s="11">
        <v>5205600</v>
      </c>
      <c r="I11" s="11">
        <v>3621310</v>
      </c>
      <c r="J11" s="52">
        <f>SUM(I11-H11)</f>
        <v>-1584290</v>
      </c>
      <c r="K11" s="47">
        <f t="shared" si="4"/>
        <v>-30</v>
      </c>
    </row>
    <row r="12" spans="1:11" s="27" customFormat="1" ht="18" customHeight="1" x14ac:dyDescent="0.3">
      <c r="A12" s="53" t="s">
        <v>2</v>
      </c>
      <c r="B12" s="54"/>
      <c r="C12" s="14">
        <v>12169000</v>
      </c>
      <c r="D12" s="14">
        <v>26900000</v>
      </c>
      <c r="E12" s="39">
        <f t="shared" si="5"/>
        <v>14731000</v>
      </c>
      <c r="F12" s="45">
        <f t="shared" si="1"/>
        <v>121</v>
      </c>
      <c r="G12" s="10" t="s">
        <v>2</v>
      </c>
      <c r="H12" s="11">
        <v>12169000</v>
      </c>
      <c r="I12" s="11">
        <v>26900000</v>
      </c>
      <c r="J12" s="52">
        <f>SUM(I12-H12)</f>
        <v>14731000</v>
      </c>
      <c r="K12" s="47">
        <f t="shared" si="4"/>
        <v>121</v>
      </c>
    </row>
    <row r="13" spans="1:11" s="27" customFormat="1" ht="18" customHeight="1" x14ac:dyDescent="0.3">
      <c r="A13" s="48" t="s">
        <v>27</v>
      </c>
      <c r="B13" s="49"/>
      <c r="C13" s="14">
        <v>15000000</v>
      </c>
      <c r="D13" s="14">
        <v>10000000</v>
      </c>
      <c r="E13" s="39">
        <f t="shared" si="5"/>
        <v>-5000000</v>
      </c>
      <c r="F13" s="45">
        <f t="shared" si="1"/>
        <v>-33</v>
      </c>
      <c r="G13" s="10" t="s">
        <v>28</v>
      </c>
      <c r="H13" s="11">
        <v>15000000</v>
      </c>
      <c r="I13" s="11">
        <v>10000000</v>
      </c>
      <c r="J13" s="52">
        <f t="shared" ref="J13:J21" si="7">SUM(I13-H13)</f>
        <v>-5000000</v>
      </c>
      <c r="K13" s="47">
        <f t="shared" si="4"/>
        <v>-33</v>
      </c>
    </row>
    <row r="14" spans="1:11" s="27" customFormat="1" ht="18" customHeight="1" x14ac:dyDescent="0.3">
      <c r="A14" s="48" t="s">
        <v>3</v>
      </c>
      <c r="B14" s="49"/>
      <c r="C14" s="14">
        <v>25600000</v>
      </c>
      <c r="D14" s="14">
        <v>15534000</v>
      </c>
      <c r="E14" s="39">
        <f t="shared" si="5"/>
        <v>-10066000</v>
      </c>
      <c r="F14" s="45">
        <f t="shared" si="1"/>
        <v>-39</v>
      </c>
      <c r="G14" s="10" t="s">
        <v>3</v>
      </c>
      <c r="H14" s="15">
        <v>25600000</v>
      </c>
      <c r="I14" s="15">
        <v>15534000</v>
      </c>
      <c r="J14" s="52">
        <f t="shared" si="7"/>
        <v>-10066000</v>
      </c>
      <c r="K14" s="47">
        <f t="shared" si="4"/>
        <v>-39</v>
      </c>
    </row>
    <row r="15" spans="1:11" s="27" customFormat="1" ht="18" customHeight="1" x14ac:dyDescent="0.3">
      <c r="A15" s="48" t="s">
        <v>29</v>
      </c>
      <c r="B15" s="49"/>
      <c r="C15" s="14">
        <v>2000000</v>
      </c>
      <c r="D15" s="14">
        <v>2000000</v>
      </c>
      <c r="E15" s="39">
        <f t="shared" si="5"/>
        <v>0</v>
      </c>
      <c r="F15" s="45">
        <f t="shared" si="1"/>
        <v>0</v>
      </c>
      <c r="G15" s="10" t="s">
        <v>30</v>
      </c>
      <c r="H15" s="11">
        <v>2166349</v>
      </c>
      <c r="I15" s="11">
        <v>2000000</v>
      </c>
      <c r="J15" s="52">
        <f t="shared" si="7"/>
        <v>-166349</v>
      </c>
      <c r="K15" s="47">
        <f t="shared" si="4"/>
        <v>-8</v>
      </c>
    </row>
    <row r="16" spans="1:11" s="27" customFormat="1" ht="18" customHeight="1" x14ac:dyDescent="0.3">
      <c r="A16" s="48" t="s">
        <v>8</v>
      </c>
      <c r="B16" s="49"/>
      <c r="C16" s="14">
        <v>14000000</v>
      </c>
      <c r="D16" s="14">
        <v>11100000</v>
      </c>
      <c r="E16" s="39">
        <f t="shared" si="5"/>
        <v>-2900000</v>
      </c>
      <c r="F16" s="45">
        <f t="shared" si="1"/>
        <v>-21</v>
      </c>
      <c r="G16" s="10" t="s">
        <v>8</v>
      </c>
      <c r="H16" s="11">
        <v>14000000</v>
      </c>
      <c r="I16" s="11">
        <v>11100000</v>
      </c>
      <c r="J16" s="52">
        <f t="shared" si="7"/>
        <v>-2900000</v>
      </c>
      <c r="K16" s="45">
        <f t="shared" si="4"/>
        <v>-21</v>
      </c>
    </row>
    <row r="17" spans="1:11" s="27" customFormat="1" ht="18" customHeight="1" x14ac:dyDescent="0.3">
      <c r="A17" s="48" t="s">
        <v>4</v>
      </c>
      <c r="B17" s="49"/>
      <c r="C17" s="14">
        <v>1463000</v>
      </c>
      <c r="D17" s="14">
        <v>3252000</v>
      </c>
      <c r="E17" s="39">
        <f t="shared" ref="E17:E18" si="8">SUM(D17-C17)</f>
        <v>1789000</v>
      </c>
      <c r="F17" s="45">
        <f t="shared" si="1"/>
        <v>122</v>
      </c>
      <c r="G17" s="10" t="s">
        <v>4</v>
      </c>
      <c r="H17" s="11">
        <v>1463000</v>
      </c>
      <c r="I17" s="11">
        <v>3252000</v>
      </c>
      <c r="J17" s="52">
        <f t="shared" si="7"/>
        <v>1789000</v>
      </c>
      <c r="K17" s="45">
        <f t="shared" si="4"/>
        <v>122</v>
      </c>
    </row>
    <row r="18" spans="1:11" s="27" customFormat="1" ht="18" customHeight="1" x14ac:dyDescent="0.3">
      <c r="A18" s="48" t="s">
        <v>31</v>
      </c>
      <c r="B18" s="49"/>
      <c r="C18" s="16">
        <v>1000000</v>
      </c>
      <c r="D18" s="16">
        <v>200000</v>
      </c>
      <c r="E18" s="39">
        <f t="shared" si="8"/>
        <v>-800000</v>
      </c>
      <c r="F18" s="45">
        <f t="shared" si="1"/>
        <v>-80</v>
      </c>
      <c r="G18" s="10" t="s">
        <v>32</v>
      </c>
      <c r="H18" s="11">
        <v>1000000</v>
      </c>
      <c r="I18" s="11">
        <v>200000</v>
      </c>
      <c r="J18" s="52">
        <f t="shared" si="7"/>
        <v>-800000</v>
      </c>
      <c r="K18" s="45">
        <f t="shared" si="4"/>
        <v>-80</v>
      </c>
    </row>
    <row r="19" spans="1:11" s="27" customFormat="1" ht="18" customHeight="1" x14ac:dyDescent="0.3">
      <c r="A19" s="48" t="s">
        <v>33</v>
      </c>
      <c r="B19" s="49"/>
      <c r="C19" s="14">
        <v>1000000</v>
      </c>
      <c r="D19" s="14">
        <v>1000000</v>
      </c>
      <c r="E19" s="39">
        <f t="shared" si="5"/>
        <v>0</v>
      </c>
      <c r="F19" s="45">
        <f t="shared" si="1"/>
        <v>0</v>
      </c>
      <c r="G19" s="10" t="s">
        <v>33</v>
      </c>
      <c r="H19" s="11">
        <v>1000000</v>
      </c>
      <c r="I19" s="11">
        <v>1000000</v>
      </c>
      <c r="J19" s="52">
        <f t="shared" si="7"/>
        <v>0</v>
      </c>
      <c r="K19" s="45">
        <f t="shared" si="4"/>
        <v>0</v>
      </c>
    </row>
    <row r="20" spans="1:11" s="27" customFormat="1" ht="18" customHeight="1" x14ac:dyDescent="0.3">
      <c r="A20" s="55" t="s">
        <v>34</v>
      </c>
      <c r="B20" s="56"/>
      <c r="C20" s="57">
        <v>3000000</v>
      </c>
      <c r="D20" s="57">
        <v>4000000</v>
      </c>
      <c r="E20" s="39">
        <f t="shared" ref="E20:E23" si="9">SUM(D20-C20)</f>
        <v>1000000</v>
      </c>
      <c r="F20" s="45">
        <f t="shared" si="1"/>
        <v>33</v>
      </c>
      <c r="G20" s="58" t="s">
        <v>34</v>
      </c>
      <c r="H20" s="6">
        <v>3000000</v>
      </c>
      <c r="I20" s="6">
        <v>4000000</v>
      </c>
      <c r="J20" s="52">
        <f t="shared" si="7"/>
        <v>1000000</v>
      </c>
      <c r="K20" s="45">
        <f t="shared" si="4"/>
        <v>33</v>
      </c>
    </row>
    <row r="21" spans="1:11" s="27" customFormat="1" ht="18" customHeight="1" x14ac:dyDescent="0.3">
      <c r="A21" s="20" t="s">
        <v>35</v>
      </c>
      <c r="B21" s="59"/>
      <c r="C21" s="14">
        <v>1480800</v>
      </c>
      <c r="D21" s="14">
        <v>7000000</v>
      </c>
      <c r="E21" s="39">
        <f t="shared" si="9"/>
        <v>5519200</v>
      </c>
      <c r="F21" s="45">
        <f t="shared" si="1"/>
        <v>373</v>
      </c>
      <c r="G21" s="60" t="s">
        <v>36</v>
      </c>
      <c r="H21" s="8">
        <v>2000000</v>
      </c>
      <c r="I21" s="8">
        <v>0</v>
      </c>
      <c r="J21" s="52">
        <f t="shared" si="7"/>
        <v>-2000000</v>
      </c>
      <c r="K21" s="45">
        <f t="shared" si="4"/>
        <v>-100</v>
      </c>
    </row>
    <row r="22" spans="1:11" s="27" customFormat="1" ht="18" customHeight="1" x14ac:dyDescent="0.3">
      <c r="A22" s="61" t="s">
        <v>37</v>
      </c>
      <c r="B22" s="62"/>
      <c r="C22" s="5">
        <v>2900000</v>
      </c>
      <c r="D22" s="5">
        <v>10000</v>
      </c>
      <c r="E22" s="63">
        <f t="shared" si="9"/>
        <v>-2890000</v>
      </c>
      <c r="F22" s="64">
        <f t="shared" si="1"/>
        <v>-100</v>
      </c>
      <c r="G22" s="60" t="s">
        <v>38</v>
      </c>
      <c r="H22" s="8">
        <v>0</v>
      </c>
      <c r="I22" s="8">
        <v>0</v>
      </c>
      <c r="J22" s="52">
        <f t="shared" ref="J22" si="10">SUM(I22-H22)</f>
        <v>0</v>
      </c>
      <c r="K22" s="45" t="e">
        <f t="shared" si="4"/>
        <v>#DIV/0!</v>
      </c>
    </row>
    <row r="23" spans="1:11" s="27" customFormat="1" ht="18" customHeight="1" thickBot="1" x14ac:dyDescent="0.35">
      <c r="A23" s="65" t="s">
        <v>39</v>
      </c>
      <c r="B23" s="66"/>
      <c r="C23" s="19">
        <f>80737-412-737-120</f>
        <v>79468</v>
      </c>
      <c r="D23" s="19">
        <v>50000</v>
      </c>
      <c r="E23" s="67">
        <f t="shared" si="9"/>
        <v>-29468</v>
      </c>
      <c r="F23" s="68">
        <f t="shared" si="1"/>
        <v>-37</v>
      </c>
      <c r="G23" s="69" t="s">
        <v>40</v>
      </c>
      <c r="H23" s="9">
        <v>4681651</v>
      </c>
      <c r="I23" s="9">
        <v>1568589</v>
      </c>
      <c r="J23" s="67">
        <f t="shared" ref="J23" si="11">SUM(I23-H23)</f>
        <v>-3113062</v>
      </c>
      <c r="K23" s="68">
        <f t="shared" si="4"/>
        <v>-66</v>
      </c>
    </row>
    <row r="24" spans="1:11" x14ac:dyDescent="0.3">
      <c r="H24" s="70">
        <f>C4-H4</f>
        <v>0</v>
      </c>
    </row>
    <row r="25" spans="1:11" x14ac:dyDescent="0.3">
      <c r="A25" t="s">
        <v>41</v>
      </c>
    </row>
  </sheetData>
  <mergeCells count="21">
    <mergeCell ref="A18:B18"/>
    <mergeCell ref="A19:B19"/>
    <mergeCell ref="A23:B23"/>
    <mergeCell ref="A12:B12"/>
    <mergeCell ref="A13:B13"/>
    <mergeCell ref="A14:B14"/>
    <mergeCell ref="A15:B15"/>
    <mergeCell ref="A16:B16"/>
    <mergeCell ref="A17:B17"/>
    <mergeCell ref="A6:B6"/>
    <mergeCell ref="A7:B7"/>
    <mergeCell ref="A8:B8"/>
    <mergeCell ref="A9:B9"/>
    <mergeCell ref="A10:B10"/>
    <mergeCell ref="A11:B11"/>
    <mergeCell ref="A1:K1"/>
    <mergeCell ref="A2:F2"/>
    <mergeCell ref="G2:K2"/>
    <mergeCell ref="A3:B3"/>
    <mergeCell ref="A4:B4"/>
    <mergeCell ref="A5:B5"/>
  </mergeCells>
  <phoneticPr fontId="2" type="noConversion"/>
  <printOptions horizontalCentered="1" verticalCentered="1"/>
  <pageMargins left="0.15748031496062992" right="0.15748031496062992" top="0.35433070866141736" bottom="0.31496062992125984" header="0.31496062992125984" footer="0.31496062992125984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2024예산 </vt:lpstr>
      <vt:lpstr>'2024예산 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2023-01-12T09:31:01Z</cp:lastPrinted>
  <dcterms:created xsi:type="dcterms:W3CDTF">2020-01-23T04:19:14Z</dcterms:created>
  <dcterms:modified xsi:type="dcterms:W3CDTF">2025-08-17T14:04:05Z</dcterms:modified>
</cp:coreProperties>
</file>